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3335" windowHeight="5100" firstSheet="1" activeTab="6"/>
  </bookViews>
  <sheets>
    <sheet name="Average" sheetId="1" r:id="rId1"/>
    <sheet name="Absolute" sheetId="2" r:id="rId2"/>
    <sheet name="Subtotal" sheetId="3" r:id="rId3"/>
    <sheet name="If" sheetId="4" r:id="rId4"/>
    <sheet name="data validation" sheetId="5" r:id="rId5"/>
    <sheet name="countif" sheetId="7" r:id="rId6"/>
    <sheet name="conditional formatting" sheetId="6" r:id="rId7"/>
    <sheet name="DCOUNT" sheetId="8" r:id="rId8"/>
  </sheets>
  <definedNames>
    <definedName name="_xlnm._FilterDatabase" localSheetId="2" hidden="1">Subtotal!$C$2:$F$26</definedName>
  </definedNames>
  <calcPr calcId="125725"/>
</workbook>
</file>

<file path=xl/calcChain.xml><?xml version="1.0" encoding="utf-8"?>
<calcChain xmlns="http://schemas.openxmlformats.org/spreadsheetml/2006/main">
  <c r="F5" i="7"/>
  <c r="I5"/>
  <c r="M7" i="4"/>
  <c r="M8"/>
  <c r="M9"/>
  <c r="M10"/>
  <c r="M11"/>
  <c r="M12"/>
  <c r="M13"/>
  <c r="M14"/>
  <c r="M6"/>
  <c r="D16" i="1"/>
  <c r="F13" i="6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4"/>
  <c r="F26"/>
  <c r="F25"/>
  <c r="F24"/>
  <c r="F23"/>
  <c r="F22"/>
  <c r="F21"/>
  <c r="F20"/>
  <c r="F19"/>
  <c r="F18"/>
  <c r="F17"/>
  <c r="F16"/>
  <c r="F15"/>
  <c r="F14"/>
  <c r="F11"/>
  <c r="F10"/>
  <c r="F9"/>
  <c r="F8"/>
  <c r="F7"/>
  <c r="F6"/>
  <c r="F5"/>
  <c r="F4"/>
  <c r="E3" i="7"/>
  <c r="H13" i="8"/>
  <c r="A2"/>
  <c r="A3"/>
  <c r="F6" i="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4"/>
  <c r="L7" i="4"/>
  <c r="L8"/>
  <c r="L9"/>
  <c r="L10"/>
  <c r="L11"/>
  <c r="L12"/>
  <c r="L13"/>
  <c r="L14"/>
  <c r="L6"/>
  <c r="K7"/>
  <c r="K8"/>
  <c r="K9"/>
  <c r="K10"/>
  <c r="K11"/>
  <c r="K12"/>
  <c r="K13"/>
  <c r="K14"/>
  <c r="K6"/>
  <c r="J14"/>
  <c r="J13"/>
  <c r="J12"/>
  <c r="J11"/>
  <c r="J10"/>
  <c r="J9"/>
  <c r="J8"/>
  <c r="J7"/>
  <c r="J6"/>
  <c r="K2"/>
  <c r="E28" i="3"/>
  <c r="K1" i="2"/>
  <c r="C18" i="1"/>
  <c r="C17"/>
  <c r="C16"/>
  <c r="C15"/>
  <c r="I7" i="7" l="1"/>
  <c r="H6" i="8"/>
  <c r="H4"/>
  <c r="J11" i="2"/>
  <c r="J7"/>
  <c r="J13"/>
  <c r="K13" s="1"/>
  <c r="J9"/>
  <c r="K9" s="1"/>
  <c r="K11"/>
  <c r="K7"/>
  <c r="J5"/>
  <c r="K5" s="1"/>
  <c r="J12"/>
  <c r="K12" s="1"/>
  <c r="J10"/>
  <c r="K10" s="1"/>
  <c r="J8"/>
  <c r="K8" s="1"/>
  <c r="J6"/>
  <c r="K6" s="1"/>
</calcChain>
</file>

<file path=xl/comments1.xml><?xml version="1.0" encoding="utf-8"?>
<comments xmlns="http://schemas.openxmlformats.org/spreadsheetml/2006/main">
  <authors>
    <author>David Webb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David Webb:</t>
        </r>
        <r>
          <rPr>
            <sz val="9"/>
            <color indexed="81"/>
            <rFont val="Tahoma"/>
            <family val="2"/>
          </rPr>
          <t xml:space="preserve">
This is the field to which the absolute value is linked.</t>
        </r>
      </text>
    </comment>
  </commentList>
</comments>
</file>

<file path=xl/comments2.xml><?xml version="1.0" encoding="utf-8"?>
<comments xmlns="http://schemas.openxmlformats.org/spreadsheetml/2006/main">
  <authors>
    <author>David Webb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David Webb:</t>
        </r>
        <r>
          <rPr>
            <sz val="9"/>
            <color indexed="81"/>
            <rFont val="Tahoma"/>
            <family val="2"/>
          </rPr>
          <t xml:space="preserve">
This is the field to which the absolute value is linked.</t>
        </r>
      </text>
    </comment>
  </commentList>
</comments>
</file>

<file path=xl/sharedStrings.xml><?xml version="1.0" encoding="utf-8"?>
<sst xmlns="http://schemas.openxmlformats.org/spreadsheetml/2006/main" count="319" uniqueCount="65">
  <si>
    <t>Invoice Number</t>
  </si>
  <si>
    <t>Value</t>
  </si>
  <si>
    <t>Total Value</t>
  </si>
  <si>
    <t>Average Value</t>
  </si>
  <si>
    <t>Maximum Value</t>
  </si>
  <si>
    <t>Minimum Value</t>
  </si>
  <si>
    <t>Name</t>
  </si>
  <si>
    <t>James</t>
  </si>
  <si>
    <t>Andrew</t>
  </si>
  <si>
    <t>Helen</t>
  </si>
  <si>
    <t>George</t>
  </si>
  <si>
    <t>Astrid</t>
  </si>
  <si>
    <t>Henry</t>
  </si>
  <si>
    <t>Vernon</t>
  </si>
  <si>
    <t>Alex</t>
  </si>
  <si>
    <t>Hayley</t>
  </si>
  <si>
    <t>Monday</t>
  </si>
  <si>
    <t>Tuesday</t>
  </si>
  <si>
    <t>Wednesday</t>
  </si>
  <si>
    <t>Thursday</t>
  </si>
  <si>
    <t>Friday</t>
  </si>
  <si>
    <t>Total</t>
  </si>
  <si>
    <t>Widget Cost</t>
  </si>
  <si>
    <t>Widget Sale</t>
  </si>
  <si>
    <t>Widget Profit</t>
  </si>
  <si>
    <t>Client Name</t>
  </si>
  <si>
    <t>Person Ordering</t>
  </si>
  <si>
    <t>Value of Order</t>
  </si>
  <si>
    <t>Order Source</t>
  </si>
  <si>
    <t>Brown</t>
  </si>
  <si>
    <t>Green</t>
  </si>
  <si>
    <t>Alfred</t>
  </si>
  <si>
    <t>David</t>
  </si>
  <si>
    <t>Robin</t>
  </si>
  <si>
    <t>Richard</t>
  </si>
  <si>
    <t>Evans</t>
  </si>
  <si>
    <t>Teresa</t>
  </si>
  <si>
    <t>Jones Ltd</t>
  </si>
  <si>
    <t>Smith plc</t>
  </si>
  <si>
    <t>Johnny</t>
  </si>
  <si>
    <t>EMAIL</t>
  </si>
  <si>
    <t>FAX</t>
  </si>
  <si>
    <t>PHONE</t>
  </si>
  <si>
    <t>Commission Threshold</t>
  </si>
  <si>
    <t>Commission Due (no if)</t>
  </si>
  <si>
    <t>Commission Due (with If)</t>
  </si>
  <si>
    <t>Data Validation</t>
  </si>
  <si>
    <t>Enter a value between 20 and 80</t>
  </si>
  <si>
    <t>no data validation here</t>
  </si>
  <si>
    <t>How Many Emails</t>
  </si>
  <si>
    <t>How Many  orders over £249</t>
  </si>
  <si>
    <t>Tree</t>
  </si>
  <si>
    <t>Height</t>
  </si>
  <si>
    <t>Age</t>
  </si>
  <si>
    <t>Yield</t>
  </si>
  <si>
    <t>Profit</t>
  </si>
  <si>
    <t>&gt;10</t>
  </si>
  <si>
    <t>&lt;16</t>
  </si>
  <si>
    <t>Apple</t>
  </si>
  <si>
    <t>Pear</t>
  </si>
  <si>
    <t>Cherry</t>
  </si>
  <si>
    <t>This function looks at the records of apple trees between a height of 10 and 16 and counts how many of the Age fields in those records contain numbers. (1)</t>
  </si>
  <si>
    <t>This function looks at the records of apple trees between a height of 10 and 16 and counts how many of the Profit fields in those records are not blank. (1)</t>
  </si>
  <si>
    <t>&gt; 250</t>
  </si>
  <si>
    <t>bananas</t>
  </si>
</sst>
</file>

<file path=xl/styles.xml><?xml version="1.0" encoding="utf-8"?>
<styleSheet xmlns="http://schemas.openxmlformats.org/spreadsheetml/2006/main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B82B2"/>
        <bgColor indexed="64"/>
      </patternFill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0" fillId="0" borderId="0" xfId="0" applyNumberFormat="1"/>
    <xf numFmtId="6" fontId="0" fillId="0" borderId="0" xfId="0" applyNumberFormat="1"/>
    <xf numFmtId="8" fontId="0" fillId="0" borderId="0" xfId="0" applyNumberFormat="1"/>
    <xf numFmtId="0" fontId="2" fillId="2" borderId="0" xfId="0" applyFont="1" applyFill="1"/>
    <xf numFmtId="1" fontId="0" fillId="0" borderId="0" xfId="0" applyNumberFormat="1"/>
    <xf numFmtId="0" fontId="0" fillId="3" borderId="0" xfId="0" applyFill="1"/>
    <xf numFmtId="0" fontId="0" fillId="3" borderId="0" xfId="0" applyFill="1" applyAlignment="1">
      <alignment vertical="top" wrapText="1" indent="1"/>
    </xf>
    <xf numFmtId="0" fontId="5" fillId="4" borderId="0" xfId="0" applyFont="1" applyFill="1" applyAlignment="1">
      <alignment horizontal="center" wrapText="1"/>
    </xf>
    <xf numFmtId="0" fontId="0" fillId="5" borderId="0" xfId="0" applyFill="1" applyAlignment="1">
      <alignment vertical="top" wrapText="1" indent="1"/>
    </xf>
    <xf numFmtId="164" fontId="2" fillId="2" borderId="0" xfId="0" applyNumberFormat="1" applyFont="1" applyFill="1"/>
    <xf numFmtId="0" fontId="0" fillId="0" borderId="0" xfId="0" applyAlignment="1"/>
    <xf numFmtId="0" fontId="0" fillId="0" borderId="0" xfId="0" applyAlignment="1">
      <alignment wrapText="1"/>
    </xf>
    <xf numFmtId="49" fontId="0" fillId="0" borderId="0" xfId="0" applyNumberFormat="1"/>
  </cellXfs>
  <cellStyles count="2">
    <cellStyle name="Currency" xfId="1" builtinId="4"/>
    <cellStyle name="Normal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8"/>
  <sheetViews>
    <sheetView workbookViewId="0">
      <selection activeCell="D16" sqref="D16"/>
    </sheetView>
  </sheetViews>
  <sheetFormatPr defaultRowHeight="15"/>
  <cols>
    <col min="2" max="2" width="17.140625" customWidth="1"/>
    <col min="3" max="3" width="10.5703125" bestFit="1" customWidth="1"/>
  </cols>
  <sheetData>
    <row r="2" spans="2:4">
      <c r="B2" t="s">
        <v>0</v>
      </c>
      <c r="C2" t="s">
        <v>1</v>
      </c>
    </row>
    <row r="3" spans="2:4">
      <c r="B3">
        <v>347</v>
      </c>
      <c r="C3" s="1">
        <v>650</v>
      </c>
    </row>
    <row r="4" spans="2:4">
      <c r="B4">
        <v>348</v>
      </c>
      <c r="C4" s="1">
        <v>809</v>
      </c>
    </row>
    <row r="5" spans="2:4">
      <c r="B5">
        <v>349</v>
      </c>
      <c r="C5" s="1">
        <v>140</v>
      </c>
    </row>
    <row r="6" spans="2:4">
      <c r="B6">
        <v>350</v>
      </c>
      <c r="C6" s="1">
        <v>651</v>
      </c>
    </row>
    <row r="7" spans="2:4">
      <c r="B7">
        <v>351</v>
      </c>
      <c r="C7" s="1">
        <v>44</v>
      </c>
    </row>
    <row r="8" spans="2:4">
      <c r="B8">
        <v>352</v>
      </c>
      <c r="C8" s="1">
        <v>609</v>
      </c>
    </row>
    <row r="9" spans="2:4">
      <c r="B9">
        <v>353</v>
      </c>
      <c r="C9" s="1">
        <v>546</v>
      </c>
    </row>
    <row r="10" spans="2:4">
      <c r="B10">
        <v>354</v>
      </c>
      <c r="C10" s="1">
        <v>456</v>
      </c>
    </row>
    <row r="11" spans="2:4">
      <c r="B11">
        <v>355</v>
      </c>
      <c r="C11" s="1">
        <v>349</v>
      </c>
    </row>
    <row r="12" spans="2:4">
      <c r="B12">
        <v>356</v>
      </c>
      <c r="C12" s="1">
        <v>809</v>
      </c>
    </row>
    <row r="13" spans="2:4">
      <c r="B13">
        <v>357</v>
      </c>
      <c r="C13" s="1">
        <v>578</v>
      </c>
    </row>
    <row r="15" spans="2:4">
      <c r="B15" t="s">
        <v>2</v>
      </c>
      <c r="C15" s="2">
        <f>SUM(C3:C14)</f>
        <v>5641</v>
      </c>
    </row>
    <row r="16" spans="2:4">
      <c r="B16" t="s">
        <v>3</v>
      </c>
      <c r="C16" s="2">
        <f>AVERAGE(C3:C13)</f>
        <v>512.81818181818187</v>
      </c>
      <c r="D16" s="2">
        <f>AVERAGE(C3:C13)</f>
        <v>512.81818181818187</v>
      </c>
    </row>
    <row r="17" spans="2:3">
      <c r="B17" t="s">
        <v>4</v>
      </c>
      <c r="C17" s="2">
        <f>MAX(C3:C13)</f>
        <v>809</v>
      </c>
    </row>
    <row r="18" spans="2:3">
      <c r="B18" t="s">
        <v>5</v>
      </c>
      <c r="C18" s="2">
        <f>MIN(C3:C13)</f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K13"/>
  <sheetViews>
    <sheetView workbookViewId="0">
      <selection activeCell="K5" sqref="K5"/>
    </sheetView>
  </sheetViews>
  <sheetFormatPr defaultRowHeight="15"/>
  <cols>
    <col min="3" max="3" width="9.85546875" customWidth="1"/>
    <col min="7" max="7" width="11.42578125" bestFit="1" customWidth="1"/>
    <col min="11" max="11" width="10.5703125" bestFit="1" customWidth="1"/>
  </cols>
  <sheetData>
    <row r="1" spans="3:11">
      <c r="C1" s="12" t="s">
        <v>22</v>
      </c>
      <c r="D1" s="12"/>
      <c r="E1" s="1">
        <v>12</v>
      </c>
      <c r="F1" s="12" t="s">
        <v>23</v>
      </c>
      <c r="G1" s="12"/>
      <c r="H1" s="1">
        <v>18.5</v>
      </c>
      <c r="I1" s="12" t="s">
        <v>24</v>
      </c>
      <c r="J1" s="12"/>
      <c r="K1" s="1">
        <f>H1-E1</f>
        <v>6.5</v>
      </c>
    </row>
    <row r="3" spans="3:11">
      <c r="C3" t="s">
        <v>6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  <c r="K3" t="s">
        <v>1</v>
      </c>
    </row>
    <row r="5" spans="3:11">
      <c r="C5" t="s">
        <v>7</v>
      </c>
      <c r="E5">
        <v>18</v>
      </c>
      <c r="F5">
        <v>23</v>
      </c>
      <c r="G5">
        <v>32</v>
      </c>
      <c r="H5">
        <v>33</v>
      </c>
      <c r="I5">
        <v>24</v>
      </c>
      <c r="J5">
        <f>SUM(E5:I5)</f>
        <v>130</v>
      </c>
      <c r="K5" s="2">
        <f>J5*$K$1</f>
        <v>845</v>
      </c>
    </row>
    <row r="6" spans="3:11">
      <c r="C6" t="s">
        <v>8</v>
      </c>
      <c r="E6">
        <v>31</v>
      </c>
      <c r="F6">
        <v>31</v>
      </c>
      <c r="G6">
        <v>26</v>
      </c>
      <c r="H6">
        <v>18</v>
      </c>
      <c r="I6">
        <v>18</v>
      </c>
      <c r="J6">
        <f t="shared" ref="J6:J13" si="0">SUM(E6:I6)</f>
        <v>124</v>
      </c>
      <c r="K6" s="2">
        <f t="shared" ref="K6:K13" si="1">J6*$K$1</f>
        <v>806</v>
      </c>
    </row>
    <row r="7" spans="3:11">
      <c r="C7" t="s">
        <v>9</v>
      </c>
      <c r="E7">
        <v>29</v>
      </c>
      <c r="F7">
        <v>18</v>
      </c>
      <c r="G7">
        <v>25</v>
      </c>
      <c r="H7">
        <v>25</v>
      </c>
      <c r="I7">
        <v>26</v>
      </c>
      <c r="J7">
        <f t="shared" si="0"/>
        <v>123</v>
      </c>
      <c r="K7" s="2">
        <f t="shared" si="1"/>
        <v>799.5</v>
      </c>
    </row>
    <row r="8" spans="3:11">
      <c r="C8" t="s">
        <v>10</v>
      </c>
      <c r="E8">
        <v>27</v>
      </c>
      <c r="F8">
        <v>24</v>
      </c>
      <c r="G8">
        <v>26</v>
      </c>
      <c r="H8">
        <v>26</v>
      </c>
      <c r="I8">
        <v>27</v>
      </c>
      <c r="J8">
        <f t="shared" si="0"/>
        <v>130</v>
      </c>
      <c r="K8" s="2">
        <f t="shared" si="1"/>
        <v>845</v>
      </c>
    </row>
    <row r="9" spans="3:11">
      <c r="C9" t="s">
        <v>11</v>
      </c>
      <c r="E9">
        <v>25</v>
      </c>
      <c r="F9">
        <v>32</v>
      </c>
      <c r="G9">
        <v>15</v>
      </c>
      <c r="H9">
        <v>25</v>
      </c>
      <c r="I9">
        <v>20</v>
      </c>
      <c r="J9">
        <f t="shared" si="0"/>
        <v>117</v>
      </c>
      <c r="K9" s="2">
        <f t="shared" si="1"/>
        <v>760.5</v>
      </c>
    </row>
    <row r="10" spans="3:11">
      <c r="C10" t="s">
        <v>12</v>
      </c>
      <c r="E10">
        <v>21</v>
      </c>
      <c r="F10">
        <v>20</v>
      </c>
      <c r="G10">
        <v>22</v>
      </c>
      <c r="H10">
        <v>23</v>
      </c>
      <c r="I10">
        <v>28</v>
      </c>
      <c r="J10">
        <f t="shared" si="0"/>
        <v>114</v>
      </c>
      <c r="K10" s="2">
        <f t="shared" si="1"/>
        <v>741</v>
      </c>
    </row>
    <row r="11" spans="3:11">
      <c r="C11" t="s">
        <v>13</v>
      </c>
      <c r="E11">
        <v>29</v>
      </c>
      <c r="F11">
        <v>32</v>
      </c>
      <c r="G11">
        <v>20</v>
      </c>
      <c r="H11">
        <v>18</v>
      </c>
      <c r="I11">
        <v>32</v>
      </c>
      <c r="J11">
        <f t="shared" si="0"/>
        <v>131</v>
      </c>
      <c r="K11" s="2">
        <f t="shared" si="1"/>
        <v>851.5</v>
      </c>
    </row>
    <row r="12" spans="3:11">
      <c r="C12" t="s">
        <v>14</v>
      </c>
      <c r="E12">
        <v>20</v>
      </c>
      <c r="F12">
        <v>17</v>
      </c>
      <c r="G12">
        <v>16</v>
      </c>
      <c r="H12">
        <v>18</v>
      </c>
      <c r="I12">
        <v>32</v>
      </c>
      <c r="J12">
        <f t="shared" si="0"/>
        <v>103</v>
      </c>
      <c r="K12" s="2">
        <f t="shared" si="1"/>
        <v>669.5</v>
      </c>
    </row>
    <row r="13" spans="3:11">
      <c r="C13" t="s">
        <v>15</v>
      </c>
      <c r="E13">
        <v>24</v>
      </c>
      <c r="F13">
        <v>18</v>
      </c>
      <c r="G13">
        <v>27</v>
      </c>
      <c r="H13">
        <v>18</v>
      </c>
      <c r="I13">
        <v>32</v>
      </c>
      <c r="J13">
        <f t="shared" si="0"/>
        <v>119</v>
      </c>
      <c r="K13" s="2">
        <f t="shared" si="1"/>
        <v>773.5</v>
      </c>
    </row>
  </sheetData>
  <mergeCells count="3">
    <mergeCell ref="F1:G1"/>
    <mergeCell ref="I1:J1"/>
    <mergeCell ref="C1:D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C2:F28"/>
  <sheetViews>
    <sheetView workbookViewId="0">
      <selection activeCell="E28" sqref="E28"/>
    </sheetView>
  </sheetViews>
  <sheetFormatPr defaultRowHeight="15"/>
  <cols>
    <col min="3" max="3" width="13.5703125" customWidth="1"/>
    <col min="4" max="4" width="15.5703125" bestFit="1" customWidth="1"/>
    <col min="5" max="5" width="14.140625" bestFit="1" customWidth="1"/>
    <col min="6" max="6" width="12.5703125" bestFit="1" customWidth="1"/>
  </cols>
  <sheetData>
    <row r="2" spans="3:6">
      <c r="C2" t="s">
        <v>25</v>
      </c>
      <c r="D2" t="s">
        <v>26</v>
      </c>
      <c r="E2" t="s">
        <v>27</v>
      </c>
      <c r="F2" t="s">
        <v>28</v>
      </c>
    </row>
    <row r="3" spans="3:6" hidden="1"/>
    <row r="4" spans="3:6">
      <c r="C4" t="s">
        <v>37</v>
      </c>
      <c r="D4" t="s">
        <v>12</v>
      </c>
      <c r="E4" s="1">
        <v>474</v>
      </c>
      <c r="F4" t="s">
        <v>40</v>
      </c>
    </row>
    <row r="5" spans="3:6">
      <c r="C5" t="s">
        <v>37</v>
      </c>
      <c r="D5" t="s">
        <v>12</v>
      </c>
      <c r="E5" s="1">
        <v>461</v>
      </c>
      <c r="F5" t="s">
        <v>40</v>
      </c>
    </row>
    <row r="6" spans="3:6" hidden="1">
      <c r="C6" t="s">
        <v>38</v>
      </c>
      <c r="D6" t="s">
        <v>31</v>
      </c>
      <c r="E6" s="1">
        <v>448</v>
      </c>
      <c r="F6" t="s">
        <v>41</v>
      </c>
    </row>
    <row r="7" spans="3:6" hidden="1">
      <c r="C7" t="s">
        <v>37</v>
      </c>
      <c r="D7" t="s">
        <v>10</v>
      </c>
      <c r="E7" s="1">
        <v>215</v>
      </c>
      <c r="F7" t="s">
        <v>42</v>
      </c>
    </row>
    <row r="8" spans="3:6" hidden="1">
      <c r="C8" t="s">
        <v>38</v>
      </c>
      <c r="D8" t="s">
        <v>14</v>
      </c>
      <c r="E8" s="1">
        <v>213</v>
      </c>
      <c r="F8" t="s">
        <v>41</v>
      </c>
    </row>
    <row r="9" spans="3:6" hidden="1">
      <c r="C9" t="s">
        <v>29</v>
      </c>
      <c r="D9" t="s">
        <v>10</v>
      </c>
      <c r="E9" s="1">
        <v>483</v>
      </c>
      <c r="F9" t="s">
        <v>42</v>
      </c>
    </row>
    <row r="10" spans="3:6">
      <c r="C10" t="s">
        <v>38</v>
      </c>
      <c r="D10" t="s">
        <v>33</v>
      </c>
      <c r="E10" s="1">
        <v>178</v>
      </c>
      <c r="F10" t="s">
        <v>40</v>
      </c>
    </row>
    <row r="11" spans="3:6">
      <c r="C11" t="s">
        <v>30</v>
      </c>
      <c r="D11" t="s">
        <v>34</v>
      </c>
      <c r="E11" s="1">
        <v>287</v>
      </c>
      <c r="F11" t="s">
        <v>40</v>
      </c>
    </row>
    <row r="12" spans="3:6">
      <c r="C12" t="s">
        <v>37</v>
      </c>
      <c r="D12" t="s">
        <v>32</v>
      </c>
      <c r="E12" s="1">
        <v>209</v>
      </c>
      <c r="F12" t="s">
        <v>40</v>
      </c>
    </row>
    <row r="13" spans="3:6">
      <c r="C13" t="s">
        <v>37</v>
      </c>
      <c r="D13" t="s">
        <v>12</v>
      </c>
      <c r="E13" s="1">
        <v>172</v>
      </c>
      <c r="F13" t="s">
        <v>40</v>
      </c>
    </row>
    <row r="14" spans="3:6">
      <c r="C14" t="s">
        <v>30</v>
      </c>
      <c r="D14" t="s">
        <v>34</v>
      </c>
      <c r="E14" s="1">
        <v>559</v>
      </c>
      <c r="F14" t="s">
        <v>40</v>
      </c>
    </row>
    <row r="15" spans="3:6" hidden="1">
      <c r="C15" t="s">
        <v>29</v>
      </c>
      <c r="D15" t="s">
        <v>10</v>
      </c>
      <c r="E15" s="1">
        <v>236</v>
      </c>
      <c r="F15" t="s">
        <v>41</v>
      </c>
    </row>
    <row r="16" spans="3:6" hidden="1">
      <c r="C16" t="s">
        <v>29</v>
      </c>
      <c r="D16" t="s">
        <v>10</v>
      </c>
      <c r="E16" s="1">
        <v>491</v>
      </c>
      <c r="F16" t="s">
        <v>41</v>
      </c>
    </row>
    <row r="17" spans="3:6" hidden="1">
      <c r="C17" t="s">
        <v>29</v>
      </c>
      <c r="D17" t="s">
        <v>7</v>
      </c>
      <c r="E17" s="1">
        <v>145</v>
      </c>
      <c r="F17" t="s">
        <v>42</v>
      </c>
    </row>
    <row r="18" spans="3:6" hidden="1">
      <c r="C18" t="s">
        <v>30</v>
      </c>
      <c r="D18" t="s">
        <v>36</v>
      </c>
      <c r="E18" s="1">
        <v>594</v>
      </c>
      <c r="F18" t="s">
        <v>42</v>
      </c>
    </row>
    <row r="19" spans="3:6" hidden="1">
      <c r="C19" t="s">
        <v>35</v>
      </c>
      <c r="D19" t="s">
        <v>39</v>
      </c>
      <c r="E19" s="1">
        <v>555</v>
      </c>
      <c r="F19" t="s">
        <v>41</v>
      </c>
    </row>
    <row r="20" spans="3:6">
      <c r="C20" t="s">
        <v>35</v>
      </c>
      <c r="D20" t="s">
        <v>39</v>
      </c>
      <c r="E20" s="1">
        <v>570</v>
      </c>
      <c r="F20" t="s">
        <v>40</v>
      </c>
    </row>
    <row r="21" spans="3:6">
      <c r="C21" t="s">
        <v>37</v>
      </c>
      <c r="D21" t="s">
        <v>32</v>
      </c>
      <c r="E21" s="1">
        <v>434</v>
      </c>
      <c r="F21" t="s">
        <v>40</v>
      </c>
    </row>
    <row r="22" spans="3:6">
      <c r="C22" t="s">
        <v>37</v>
      </c>
      <c r="D22" t="s">
        <v>12</v>
      </c>
      <c r="E22" s="1">
        <v>527</v>
      </c>
      <c r="F22" t="s">
        <v>40</v>
      </c>
    </row>
    <row r="23" spans="3:6">
      <c r="C23" t="s">
        <v>37</v>
      </c>
      <c r="D23" t="s">
        <v>12</v>
      </c>
      <c r="E23" s="1">
        <v>583</v>
      </c>
      <c r="F23" t="s">
        <v>40</v>
      </c>
    </row>
    <row r="24" spans="3:6" hidden="1">
      <c r="C24" t="s">
        <v>38</v>
      </c>
      <c r="D24" t="s">
        <v>33</v>
      </c>
      <c r="E24" s="1">
        <v>157</v>
      </c>
      <c r="F24" t="s">
        <v>41</v>
      </c>
    </row>
    <row r="25" spans="3:6" hidden="1">
      <c r="C25" t="s">
        <v>30</v>
      </c>
      <c r="D25" t="s">
        <v>36</v>
      </c>
      <c r="E25" s="1">
        <v>127</v>
      </c>
      <c r="F25" t="s">
        <v>42</v>
      </c>
    </row>
    <row r="26" spans="3:6" hidden="1">
      <c r="C26" t="s">
        <v>38</v>
      </c>
      <c r="D26" t="s">
        <v>33</v>
      </c>
      <c r="E26" s="1">
        <v>556</v>
      </c>
      <c r="F26" t="s">
        <v>42</v>
      </c>
    </row>
    <row r="28" spans="3:6">
      <c r="E28" s="1">
        <f>SUBTOTAL(9,E4:E27)</f>
        <v>4454</v>
      </c>
    </row>
  </sheetData>
  <autoFilter ref="C2:F26">
    <filterColumn colId="3">
      <filters>
        <filter val="EMAIL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2:M16"/>
  <sheetViews>
    <sheetView workbookViewId="0">
      <selection activeCell="M16" sqref="M16"/>
    </sheetView>
  </sheetViews>
  <sheetFormatPr defaultRowHeight="15"/>
  <cols>
    <col min="12" max="12" width="22.140625" bestFit="1" customWidth="1"/>
    <col min="13" max="13" width="23.85546875" bestFit="1" customWidth="1"/>
  </cols>
  <sheetData>
    <row r="2" spans="3:13">
      <c r="C2" s="12" t="s">
        <v>22</v>
      </c>
      <c r="D2" s="12"/>
      <c r="E2" s="1">
        <v>12</v>
      </c>
      <c r="F2" s="12" t="s">
        <v>23</v>
      </c>
      <c r="G2" s="12"/>
      <c r="H2" s="1">
        <v>18.5</v>
      </c>
      <c r="I2" s="12" t="s">
        <v>24</v>
      </c>
      <c r="J2" s="12"/>
      <c r="K2" s="1">
        <f>H2-E2</f>
        <v>6.5</v>
      </c>
    </row>
    <row r="4" spans="3:13">
      <c r="C4" t="s">
        <v>6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1</v>
      </c>
      <c r="L4" t="s">
        <v>44</v>
      </c>
      <c r="M4" t="s">
        <v>45</v>
      </c>
    </row>
    <row r="6" spans="3:13">
      <c r="C6" t="s">
        <v>7</v>
      </c>
      <c r="E6">
        <v>18</v>
      </c>
      <c r="F6">
        <v>23</v>
      </c>
      <c r="G6">
        <v>32</v>
      </c>
      <c r="H6">
        <v>33</v>
      </c>
      <c r="I6">
        <v>24</v>
      </c>
      <c r="J6">
        <f>SUM(E6:I6)</f>
        <v>130</v>
      </c>
      <c r="K6" s="2">
        <f>J6*$K$2</f>
        <v>845</v>
      </c>
      <c r="L6" s="4">
        <f>(K6-$F$16)*10%</f>
        <v>7</v>
      </c>
      <c r="M6" s="4">
        <f>IF(L6&lt;0,"Nil",L6)</f>
        <v>7</v>
      </c>
    </row>
    <row r="7" spans="3:13">
      <c r="C7" t="s">
        <v>8</v>
      </c>
      <c r="E7">
        <v>31</v>
      </c>
      <c r="F7">
        <v>31</v>
      </c>
      <c r="G7">
        <v>26</v>
      </c>
      <c r="H7">
        <v>18</v>
      </c>
      <c r="I7">
        <v>18</v>
      </c>
      <c r="J7">
        <f t="shared" ref="J7:J14" si="0">SUM(E7:I7)</f>
        <v>124</v>
      </c>
      <c r="K7" s="2">
        <f t="shared" ref="K7:K14" si="1">J7*$K$2</f>
        <v>806</v>
      </c>
      <c r="L7" s="4">
        <f t="shared" ref="L7:L14" si="2">(K7-$F$16)*10%</f>
        <v>3.1</v>
      </c>
      <c r="M7" s="4">
        <f t="shared" ref="M7:M14" si="3">IF(L7&lt;0,"Nil",L7)</f>
        <v>3.1</v>
      </c>
    </row>
    <row r="8" spans="3:13">
      <c r="C8" t="s">
        <v>9</v>
      </c>
      <c r="E8">
        <v>29</v>
      </c>
      <c r="F8">
        <v>18</v>
      </c>
      <c r="G8">
        <v>25</v>
      </c>
      <c r="H8">
        <v>25</v>
      </c>
      <c r="I8">
        <v>26</v>
      </c>
      <c r="J8">
        <f t="shared" si="0"/>
        <v>123</v>
      </c>
      <c r="K8" s="2">
        <f t="shared" si="1"/>
        <v>799.5</v>
      </c>
      <c r="L8" s="4">
        <f t="shared" si="2"/>
        <v>2.4500000000000002</v>
      </c>
      <c r="M8" s="4">
        <f t="shared" si="3"/>
        <v>2.4500000000000002</v>
      </c>
    </row>
    <row r="9" spans="3:13">
      <c r="C9" t="s">
        <v>10</v>
      </c>
      <c r="E9">
        <v>27</v>
      </c>
      <c r="F9">
        <v>24</v>
      </c>
      <c r="G9">
        <v>26</v>
      </c>
      <c r="H9">
        <v>26</v>
      </c>
      <c r="I9">
        <v>27</v>
      </c>
      <c r="J9">
        <f t="shared" si="0"/>
        <v>130</v>
      </c>
      <c r="K9" s="2">
        <f t="shared" si="1"/>
        <v>845</v>
      </c>
      <c r="L9" s="4">
        <f t="shared" si="2"/>
        <v>7</v>
      </c>
      <c r="M9" s="4">
        <f t="shared" si="3"/>
        <v>7</v>
      </c>
    </row>
    <row r="10" spans="3:13">
      <c r="C10" t="s">
        <v>11</v>
      </c>
      <c r="E10">
        <v>25</v>
      </c>
      <c r="F10">
        <v>32</v>
      </c>
      <c r="G10">
        <v>15</v>
      </c>
      <c r="H10">
        <v>25</v>
      </c>
      <c r="I10">
        <v>20</v>
      </c>
      <c r="J10">
        <f t="shared" si="0"/>
        <v>117</v>
      </c>
      <c r="K10" s="2">
        <f t="shared" si="1"/>
        <v>760.5</v>
      </c>
      <c r="L10" s="4">
        <f t="shared" si="2"/>
        <v>-1.4500000000000002</v>
      </c>
      <c r="M10" s="4" t="str">
        <f t="shared" si="3"/>
        <v>Nil</v>
      </c>
    </row>
    <row r="11" spans="3:13">
      <c r="C11" t="s">
        <v>12</v>
      </c>
      <c r="E11">
        <v>21</v>
      </c>
      <c r="F11">
        <v>20</v>
      </c>
      <c r="G11">
        <v>22</v>
      </c>
      <c r="H11">
        <v>23</v>
      </c>
      <c r="I11">
        <v>28</v>
      </c>
      <c r="J11">
        <f t="shared" si="0"/>
        <v>114</v>
      </c>
      <c r="K11" s="2">
        <f t="shared" si="1"/>
        <v>741</v>
      </c>
      <c r="L11" s="4">
        <f t="shared" si="2"/>
        <v>-3.4000000000000004</v>
      </c>
      <c r="M11" s="4" t="str">
        <f t="shared" si="3"/>
        <v>Nil</v>
      </c>
    </row>
    <row r="12" spans="3:13">
      <c r="C12" t="s">
        <v>13</v>
      </c>
      <c r="E12">
        <v>29</v>
      </c>
      <c r="F12">
        <v>32</v>
      </c>
      <c r="G12">
        <v>20</v>
      </c>
      <c r="H12">
        <v>18</v>
      </c>
      <c r="I12">
        <v>32</v>
      </c>
      <c r="J12">
        <f t="shared" si="0"/>
        <v>131</v>
      </c>
      <c r="K12" s="2">
        <f t="shared" si="1"/>
        <v>851.5</v>
      </c>
      <c r="L12" s="4">
        <f t="shared" si="2"/>
        <v>7.65</v>
      </c>
      <c r="M12" s="4">
        <f t="shared" si="3"/>
        <v>7.65</v>
      </c>
    </row>
    <row r="13" spans="3:13">
      <c r="C13" t="s">
        <v>14</v>
      </c>
      <c r="E13">
        <v>20</v>
      </c>
      <c r="F13">
        <v>17</v>
      </c>
      <c r="G13">
        <v>16</v>
      </c>
      <c r="H13">
        <v>18</v>
      </c>
      <c r="I13">
        <v>32</v>
      </c>
      <c r="J13">
        <f t="shared" si="0"/>
        <v>103</v>
      </c>
      <c r="K13" s="2">
        <f t="shared" si="1"/>
        <v>669.5</v>
      </c>
      <c r="L13" s="4">
        <f t="shared" si="2"/>
        <v>-10.55</v>
      </c>
      <c r="M13" s="4" t="str">
        <f t="shared" si="3"/>
        <v>Nil</v>
      </c>
    </row>
    <row r="14" spans="3:13">
      <c r="C14" t="s">
        <v>15</v>
      </c>
      <c r="E14">
        <v>24</v>
      </c>
      <c r="F14">
        <v>18</v>
      </c>
      <c r="G14">
        <v>27</v>
      </c>
      <c r="H14">
        <v>18</v>
      </c>
      <c r="I14">
        <v>32</v>
      </c>
      <c r="J14">
        <f t="shared" si="0"/>
        <v>119</v>
      </c>
      <c r="K14" s="2">
        <f t="shared" si="1"/>
        <v>773.5</v>
      </c>
      <c r="L14" s="4">
        <f t="shared" si="2"/>
        <v>-0.15000000000000002</v>
      </c>
      <c r="M14" s="4" t="str">
        <f t="shared" si="3"/>
        <v>Nil</v>
      </c>
    </row>
    <row r="16" spans="3:13">
      <c r="C16" t="s">
        <v>43</v>
      </c>
      <c r="F16" s="3">
        <v>775</v>
      </c>
    </row>
  </sheetData>
  <mergeCells count="3">
    <mergeCell ref="C2:D2"/>
    <mergeCell ref="F2:G2"/>
    <mergeCell ref="I2:J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G3" sqref="G3"/>
    </sheetView>
  </sheetViews>
  <sheetFormatPr defaultRowHeight="15"/>
  <cols>
    <col min="4" max="4" width="29.7109375" customWidth="1"/>
  </cols>
  <sheetData>
    <row r="1" spans="1:8">
      <c r="A1" t="s">
        <v>46</v>
      </c>
    </row>
    <row r="3" spans="1:8">
      <c r="D3" t="s">
        <v>47</v>
      </c>
      <c r="E3">
        <v>20</v>
      </c>
      <c r="G3" s="14"/>
    </row>
    <row r="4" spans="1:8">
      <c r="D4" t="s">
        <v>47</v>
      </c>
      <c r="E4">
        <v>23</v>
      </c>
      <c r="H4" t="s">
        <v>64</v>
      </c>
    </row>
    <row r="5" spans="1:8">
      <c r="D5" t="s">
        <v>47</v>
      </c>
      <c r="E5">
        <v>46</v>
      </c>
    </row>
    <row r="6" spans="1:8">
      <c r="D6" t="s">
        <v>47</v>
      </c>
      <c r="E6">
        <v>55</v>
      </c>
    </row>
    <row r="7" spans="1:8">
      <c r="D7" t="s">
        <v>47</v>
      </c>
      <c r="E7">
        <v>68</v>
      </c>
    </row>
    <row r="8" spans="1:8">
      <c r="D8" t="s">
        <v>47</v>
      </c>
      <c r="E8">
        <v>54</v>
      </c>
    </row>
    <row r="9" spans="1:8">
      <c r="D9" t="s">
        <v>47</v>
      </c>
      <c r="E9">
        <v>23</v>
      </c>
    </row>
    <row r="10" spans="1:8">
      <c r="D10" t="s">
        <v>47</v>
      </c>
      <c r="E10">
        <v>23</v>
      </c>
    </row>
    <row r="11" spans="1:8">
      <c r="D11" t="s">
        <v>47</v>
      </c>
      <c r="E11">
        <v>34</v>
      </c>
    </row>
    <row r="12" spans="1:8">
      <c r="D12" t="s">
        <v>47</v>
      </c>
      <c r="E12">
        <v>45</v>
      </c>
    </row>
    <row r="13" spans="1:8">
      <c r="D13" t="s">
        <v>47</v>
      </c>
      <c r="E13">
        <v>56</v>
      </c>
    </row>
    <row r="14" spans="1:8">
      <c r="D14" t="s">
        <v>47</v>
      </c>
      <c r="E14">
        <v>56</v>
      </c>
    </row>
    <row r="15" spans="1:8">
      <c r="D15" t="s">
        <v>47</v>
      </c>
      <c r="E15">
        <v>67</v>
      </c>
    </row>
    <row r="16" spans="1:8">
      <c r="D16" t="s">
        <v>47</v>
      </c>
      <c r="E16">
        <v>56</v>
      </c>
    </row>
    <row r="17" spans="4:6">
      <c r="D17" t="s">
        <v>47</v>
      </c>
      <c r="E17">
        <v>56</v>
      </c>
    </row>
    <row r="18" spans="4:6">
      <c r="D18" t="s">
        <v>47</v>
      </c>
      <c r="E18">
        <v>67</v>
      </c>
    </row>
    <row r="19" spans="4:6">
      <c r="D19" t="s">
        <v>47</v>
      </c>
      <c r="E19">
        <v>67</v>
      </c>
    </row>
    <row r="20" spans="4:6">
      <c r="D20" t="s">
        <v>47</v>
      </c>
      <c r="E20">
        <v>67</v>
      </c>
    </row>
    <row r="21" spans="4:6">
      <c r="D21" t="s">
        <v>47</v>
      </c>
      <c r="E21">
        <v>56</v>
      </c>
    </row>
    <row r="22" spans="4:6">
      <c r="D22" t="s">
        <v>47</v>
      </c>
      <c r="E22">
        <v>56</v>
      </c>
    </row>
    <row r="23" spans="4:6">
      <c r="D23" t="s">
        <v>47</v>
      </c>
      <c r="E23">
        <v>80</v>
      </c>
    </row>
    <row r="24" spans="4:6">
      <c r="D24" t="s">
        <v>47</v>
      </c>
      <c r="E24">
        <v>87</v>
      </c>
      <c r="F24" t="s">
        <v>48</v>
      </c>
    </row>
  </sheetData>
  <dataValidations count="5">
    <dataValidation type="whole" allowBlank="1" showInputMessage="1" showErrorMessage="1" sqref="E3 E5:E21">
      <formula1>20</formula1>
      <formula2>80</formula2>
    </dataValidation>
    <dataValidation type="whole" allowBlank="1" showInputMessage="1" showErrorMessage="1" promptTitle="Choose A Value" prompt="Choose between 20 and 80" sqref="E23">
      <formula1>20</formula1>
      <formula2>80</formula2>
    </dataValidation>
    <dataValidation type="whole" allowBlank="1" showInputMessage="1" showErrorMessage="1" errorTitle="Incorrect Value" error="Choose between 20 and 80" promptTitle="Choose A Value" prompt="Choose between 20 and 80" sqref="E22">
      <formula1>20</formula1>
      <formula2>80</formula2>
    </dataValidation>
    <dataValidation type="whole" allowBlank="1" showInputMessage="1" showErrorMessage="1" sqref="E4">
      <formula1>20</formula1>
      <formula2>21</formula2>
    </dataValidation>
    <dataValidation type="textLength" allowBlank="1" showInputMessage="1" showErrorMessage="1" errorTitle="Too Long" sqref="G3">
      <formula1>1</formula1>
      <formula2>5</formula2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M26"/>
  <sheetViews>
    <sheetView topLeftCell="A2" workbookViewId="0">
      <selection activeCell="H13" sqref="H13"/>
    </sheetView>
  </sheetViews>
  <sheetFormatPr defaultRowHeight="15"/>
  <cols>
    <col min="2" max="2" width="12" bestFit="1" customWidth="1"/>
    <col min="3" max="3" width="15.5703125" bestFit="1" customWidth="1"/>
    <col min="4" max="4" width="14.140625" bestFit="1" customWidth="1"/>
    <col min="5" max="5" width="12.5703125" bestFit="1" customWidth="1"/>
    <col min="8" max="8" width="26.28515625" bestFit="1" customWidth="1"/>
  </cols>
  <sheetData>
    <row r="2" spans="2:13">
      <c r="B2" s="5" t="s">
        <v>25</v>
      </c>
      <c r="C2" s="5" t="s">
        <v>26</v>
      </c>
      <c r="D2" s="5" t="s">
        <v>1</v>
      </c>
      <c r="E2" s="5" t="s">
        <v>28</v>
      </c>
    </row>
    <row r="3" spans="2:13">
      <c r="E3" t="str">
        <f>"=Value"</f>
        <v>=Value</v>
      </c>
      <c r="F3" s="11" t="s">
        <v>63</v>
      </c>
    </row>
    <row r="4" spans="2:13">
      <c r="B4" t="s">
        <v>37</v>
      </c>
      <c r="C4" t="s">
        <v>12</v>
      </c>
      <c r="D4" s="1">
        <v>474</v>
      </c>
      <c r="E4" t="s">
        <v>40</v>
      </c>
      <c r="F4" s="6">
        <f>IF(D4&gt;=250,1," ")</f>
        <v>1</v>
      </c>
      <c r="M4" s="6"/>
    </row>
    <row r="5" spans="2:13">
      <c r="B5" t="s">
        <v>37</v>
      </c>
      <c r="C5" t="s">
        <v>12</v>
      </c>
      <c r="D5" s="1">
        <v>461</v>
      </c>
      <c r="E5" t="s">
        <v>40</v>
      </c>
      <c r="F5" s="6">
        <f>IF(D5&gt;=250,1," ")</f>
        <v>1</v>
      </c>
      <c r="H5" t="s">
        <v>49</v>
      </c>
      <c r="I5">
        <f>COUNTIF(E4:E26,"EMAIL")</f>
        <v>11</v>
      </c>
      <c r="M5" s="6"/>
    </row>
    <row r="6" spans="2:13">
      <c r="B6" t="s">
        <v>38</v>
      </c>
      <c r="C6" t="s">
        <v>31</v>
      </c>
      <c r="D6" s="1">
        <v>448</v>
      </c>
      <c r="E6" t="s">
        <v>41</v>
      </c>
      <c r="F6" s="6">
        <f t="shared" ref="F5:F26" si="0">IF(D6&gt;=250,1," ")</f>
        <v>1</v>
      </c>
      <c r="M6" s="6"/>
    </row>
    <row r="7" spans="2:13">
      <c r="B7" t="s">
        <v>37</v>
      </c>
      <c r="C7" t="s">
        <v>10</v>
      </c>
      <c r="D7" s="1">
        <v>215</v>
      </c>
      <c r="E7" t="s">
        <v>42</v>
      </c>
      <c r="F7" s="6" t="str">
        <f t="shared" si="0"/>
        <v xml:space="preserve"> </v>
      </c>
      <c r="H7" t="s">
        <v>50</v>
      </c>
      <c r="I7">
        <f>COUNT(F4:F26)</f>
        <v>14</v>
      </c>
      <c r="M7" s="6"/>
    </row>
    <row r="8" spans="2:13">
      <c r="B8" t="s">
        <v>38</v>
      </c>
      <c r="C8" t="s">
        <v>14</v>
      </c>
      <c r="D8" s="1">
        <v>213</v>
      </c>
      <c r="E8" t="s">
        <v>41</v>
      </c>
      <c r="F8" s="6" t="str">
        <f t="shared" si="0"/>
        <v xml:space="preserve"> </v>
      </c>
      <c r="M8" s="6"/>
    </row>
    <row r="9" spans="2:13">
      <c r="B9" t="s">
        <v>29</v>
      </c>
      <c r="C9" t="s">
        <v>10</v>
      </c>
      <c r="D9" s="1">
        <v>483</v>
      </c>
      <c r="E9" t="s">
        <v>42</v>
      </c>
      <c r="F9" s="6">
        <f t="shared" si="0"/>
        <v>1</v>
      </c>
      <c r="M9" s="6"/>
    </row>
    <row r="10" spans="2:13">
      <c r="B10" t="s">
        <v>38</v>
      </c>
      <c r="C10" t="s">
        <v>33</v>
      </c>
      <c r="D10" s="1">
        <v>178</v>
      </c>
      <c r="E10" t="s">
        <v>40</v>
      </c>
      <c r="F10" s="6" t="str">
        <f t="shared" si="0"/>
        <v xml:space="preserve"> </v>
      </c>
      <c r="M10" s="6"/>
    </row>
    <row r="11" spans="2:13">
      <c r="B11" t="s">
        <v>30</v>
      </c>
      <c r="C11" t="s">
        <v>34</v>
      </c>
      <c r="D11" s="1">
        <v>287</v>
      </c>
      <c r="E11" t="s">
        <v>40</v>
      </c>
      <c r="F11" s="6">
        <f t="shared" si="0"/>
        <v>1</v>
      </c>
      <c r="M11" s="6"/>
    </row>
    <row r="12" spans="2:13">
      <c r="B12" t="s">
        <v>37</v>
      </c>
      <c r="C12" t="s">
        <v>32</v>
      </c>
      <c r="D12" s="1">
        <v>209</v>
      </c>
      <c r="E12" t="s">
        <v>40</v>
      </c>
      <c r="F12" s="6" t="str">
        <f t="shared" si="0"/>
        <v xml:space="preserve"> </v>
      </c>
      <c r="M12" s="6"/>
    </row>
    <row r="13" spans="2:13">
      <c r="B13" t="s">
        <v>37</v>
      </c>
      <c r="C13" t="s">
        <v>12</v>
      </c>
      <c r="D13" s="1">
        <v>172</v>
      </c>
      <c r="E13" t="s">
        <v>40</v>
      </c>
      <c r="F13" s="6" t="str">
        <f t="shared" si="0"/>
        <v xml:space="preserve"> </v>
      </c>
      <c r="M13" s="6"/>
    </row>
    <row r="14" spans="2:13">
      <c r="B14" t="s">
        <v>30</v>
      </c>
      <c r="C14" t="s">
        <v>34</v>
      </c>
      <c r="D14" s="1">
        <v>559</v>
      </c>
      <c r="E14" t="s">
        <v>40</v>
      </c>
      <c r="F14" s="6">
        <f t="shared" si="0"/>
        <v>1</v>
      </c>
      <c r="M14" s="6"/>
    </row>
    <row r="15" spans="2:13">
      <c r="B15" t="s">
        <v>29</v>
      </c>
      <c r="C15" t="s">
        <v>10</v>
      </c>
      <c r="D15" s="1">
        <v>236</v>
      </c>
      <c r="E15" t="s">
        <v>41</v>
      </c>
      <c r="F15" s="6" t="str">
        <f t="shared" si="0"/>
        <v xml:space="preserve"> </v>
      </c>
      <c r="M15" s="6"/>
    </row>
    <row r="16" spans="2:13">
      <c r="B16" t="s">
        <v>29</v>
      </c>
      <c r="C16" t="s">
        <v>10</v>
      </c>
      <c r="D16" s="1">
        <v>491</v>
      </c>
      <c r="E16" t="s">
        <v>41</v>
      </c>
      <c r="F16" s="6">
        <f t="shared" si="0"/>
        <v>1</v>
      </c>
      <c r="M16" s="6"/>
    </row>
    <row r="17" spans="2:13">
      <c r="B17" t="s">
        <v>29</v>
      </c>
      <c r="C17" t="s">
        <v>7</v>
      </c>
      <c r="D17" s="1">
        <v>145</v>
      </c>
      <c r="E17" t="s">
        <v>42</v>
      </c>
      <c r="F17" s="6" t="str">
        <f t="shared" si="0"/>
        <v xml:space="preserve"> </v>
      </c>
      <c r="M17" s="6"/>
    </row>
    <row r="18" spans="2:13">
      <c r="B18" t="s">
        <v>30</v>
      </c>
      <c r="C18" t="s">
        <v>36</v>
      </c>
      <c r="D18" s="1">
        <v>594</v>
      </c>
      <c r="E18" t="s">
        <v>42</v>
      </c>
      <c r="F18" s="6">
        <f t="shared" si="0"/>
        <v>1</v>
      </c>
      <c r="M18" s="6"/>
    </row>
    <row r="19" spans="2:13">
      <c r="B19" t="s">
        <v>35</v>
      </c>
      <c r="C19" t="s">
        <v>39</v>
      </c>
      <c r="D19" s="1">
        <v>555</v>
      </c>
      <c r="E19" t="s">
        <v>41</v>
      </c>
      <c r="F19" s="6">
        <f t="shared" si="0"/>
        <v>1</v>
      </c>
      <c r="M19" s="6"/>
    </row>
    <row r="20" spans="2:13">
      <c r="B20" t="s">
        <v>35</v>
      </c>
      <c r="C20" t="s">
        <v>39</v>
      </c>
      <c r="D20" s="1">
        <v>570</v>
      </c>
      <c r="E20" t="s">
        <v>40</v>
      </c>
      <c r="F20" s="6">
        <f t="shared" si="0"/>
        <v>1</v>
      </c>
      <c r="M20" s="6"/>
    </row>
    <row r="21" spans="2:13">
      <c r="B21" t="s">
        <v>37</v>
      </c>
      <c r="C21" t="s">
        <v>32</v>
      </c>
      <c r="D21" s="1">
        <v>434</v>
      </c>
      <c r="E21" t="s">
        <v>40</v>
      </c>
      <c r="F21" s="6">
        <f t="shared" si="0"/>
        <v>1</v>
      </c>
    </row>
    <row r="22" spans="2:13">
      <c r="B22" t="s">
        <v>37</v>
      </c>
      <c r="C22" t="s">
        <v>12</v>
      </c>
      <c r="D22" s="1">
        <v>527</v>
      </c>
      <c r="E22" t="s">
        <v>40</v>
      </c>
      <c r="F22" s="6">
        <f t="shared" si="0"/>
        <v>1</v>
      </c>
    </row>
    <row r="23" spans="2:13">
      <c r="B23" t="s">
        <v>37</v>
      </c>
      <c r="C23" t="s">
        <v>12</v>
      </c>
      <c r="D23" s="1">
        <v>583</v>
      </c>
      <c r="E23" t="s">
        <v>40</v>
      </c>
      <c r="F23" s="6">
        <f t="shared" si="0"/>
        <v>1</v>
      </c>
    </row>
    <row r="24" spans="2:13">
      <c r="B24" t="s">
        <v>38</v>
      </c>
      <c r="C24" t="s">
        <v>33</v>
      </c>
      <c r="D24" s="1">
        <v>157</v>
      </c>
      <c r="E24" t="s">
        <v>41</v>
      </c>
      <c r="F24" s="6" t="str">
        <f t="shared" si="0"/>
        <v xml:space="preserve"> </v>
      </c>
    </row>
    <row r="25" spans="2:13">
      <c r="B25" t="s">
        <v>30</v>
      </c>
      <c r="C25" t="s">
        <v>36</v>
      </c>
      <c r="D25" s="1">
        <v>127</v>
      </c>
      <c r="E25" t="s">
        <v>42</v>
      </c>
      <c r="F25" s="6" t="str">
        <f t="shared" si="0"/>
        <v xml:space="preserve"> </v>
      </c>
    </row>
    <row r="26" spans="2:13">
      <c r="B26" t="s">
        <v>38</v>
      </c>
      <c r="C26" t="s">
        <v>33</v>
      </c>
      <c r="D26" s="1">
        <v>556</v>
      </c>
      <c r="E26" t="s">
        <v>42</v>
      </c>
      <c r="F26" s="6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J26"/>
  <sheetViews>
    <sheetView tabSelected="1" topLeftCell="A2" zoomScale="148" zoomScaleNormal="148" workbookViewId="0">
      <selection activeCell="G4" sqref="G4:G26"/>
    </sheetView>
  </sheetViews>
  <sheetFormatPr defaultRowHeight="15"/>
  <cols>
    <col min="2" max="2" width="12" bestFit="1" customWidth="1"/>
    <col min="3" max="3" width="15.5703125" bestFit="1" customWidth="1"/>
    <col min="4" max="4" width="10.140625" customWidth="1"/>
    <col min="5" max="5" width="12.5703125" bestFit="1" customWidth="1"/>
    <col min="8" max="8" width="15.85546875" customWidth="1"/>
    <col min="9" max="9" width="15.5703125" bestFit="1" customWidth="1"/>
    <col min="10" max="10" width="14.140625" bestFit="1" customWidth="1"/>
    <col min="11" max="11" width="12.5703125" bestFit="1" customWidth="1"/>
  </cols>
  <sheetData>
    <row r="2" spans="2:10">
      <c r="B2" s="5" t="s">
        <v>25</v>
      </c>
      <c r="C2" s="5" t="s">
        <v>26</v>
      </c>
      <c r="D2" s="5" t="s">
        <v>1</v>
      </c>
      <c r="E2" s="5" t="s">
        <v>28</v>
      </c>
      <c r="F2" s="11" t="s">
        <v>63</v>
      </c>
      <c r="G2" s="5" t="s">
        <v>55</v>
      </c>
    </row>
    <row r="4" spans="2:10">
      <c r="B4" t="s">
        <v>37</v>
      </c>
      <c r="C4" t="s">
        <v>12</v>
      </c>
      <c r="D4" s="1">
        <v>474</v>
      </c>
      <c r="E4" t="s">
        <v>40</v>
      </c>
      <c r="F4" s="6">
        <f>IF(D4&gt;=250,1," ")</f>
        <v>1</v>
      </c>
      <c r="G4" s="2">
        <f>D4/2</f>
        <v>237</v>
      </c>
      <c r="J4" s="1"/>
    </row>
    <row r="5" spans="2:10">
      <c r="B5" t="s">
        <v>37</v>
      </c>
      <c r="C5" t="s">
        <v>12</v>
      </c>
      <c r="D5" s="1">
        <v>461</v>
      </c>
      <c r="E5" t="s">
        <v>40</v>
      </c>
      <c r="F5" s="6">
        <f t="shared" ref="F5:F26" si="0">IF(D5&gt;=250,1," ")</f>
        <v>1</v>
      </c>
      <c r="G5" s="2">
        <f t="shared" ref="G5:G26" si="1">D5/2</f>
        <v>230.5</v>
      </c>
      <c r="J5" s="1"/>
    </row>
    <row r="6" spans="2:10">
      <c r="B6" t="s">
        <v>38</v>
      </c>
      <c r="C6" t="s">
        <v>31</v>
      </c>
      <c r="D6" s="1">
        <v>448</v>
      </c>
      <c r="E6" t="s">
        <v>41</v>
      </c>
      <c r="F6" s="6">
        <f t="shared" si="0"/>
        <v>1</v>
      </c>
      <c r="G6" s="2">
        <f t="shared" si="1"/>
        <v>224</v>
      </c>
      <c r="J6" s="1"/>
    </row>
    <row r="7" spans="2:10">
      <c r="B7" t="s">
        <v>37</v>
      </c>
      <c r="C7" t="s">
        <v>10</v>
      </c>
      <c r="D7" s="1">
        <v>215</v>
      </c>
      <c r="E7" t="s">
        <v>42</v>
      </c>
      <c r="F7" s="6" t="str">
        <f t="shared" si="0"/>
        <v xml:space="preserve"> </v>
      </c>
      <c r="G7" s="2">
        <f t="shared" si="1"/>
        <v>107.5</v>
      </c>
      <c r="J7" s="1"/>
    </row>
    <row r="8" spans="2:10">
      <c r="B8" t="s">
        <v>38</v>
      </c>
      <c r="C8" t="s">
        <v>14</v>
      </c>
      <c r="D8" s="1">
        <v>213</v>
      </c>
      <c r="E8" t="s">
        <v>41</v>
      </c>
      <c r="F8" s="6" t="str">
        <f t="shared" si="0"/>
        <v xml:space="preserve"> </v>
      </c>
      <c r="G8" s="2">
        <f t="shared" si="1"/>
        <v>106.5</v>
      </c>
      <c r="J8" s="1"/>
    </row>
    <row r="9" spans="2:10">
      <c r="B9" t="s">
        <v>29</v>
      </c>
      <c r="C9" t="s">
        <v>10</v>
      </c>
      <c r="D9" s="1">
        <v>483</v>
      </c>
      <c r="E9" t="s">
        <v>42</v>
      </c>
      <c r="F9" s="6">
        <f t="shared" si="0"/>
        <v>1</v>
      </c>
      <c r="G9" s="2">
        <f t="shared" si="1"/>
        <v>241.5</v>
      </c>
      <c r="J9" s="1"/>
    </row>
    <row r="10" spans="2:10">
      <c r="B10" t="s">
        <v>38</v>
      </c>
      <c r="C10" t="s">
        <v>33</v>
      </c>
      <c r="D10" s="1">
        <v>178</v>
      </c>
      <c r="E10" t="s">
        <v>40</v>
      </c>
      <c r="F10" s="6" t="str">
        <f t="shared" si="0"/>
        <v xml:space="preserve"> </v>
      </c>
      <c r="G10" s="2">
        <f t="shared" si="1"/>
        <v>89</v>
      </c>
      <c r="J10" s="1"/>
    </row>
    <row r="11" spans="2:10">
      <c r="B11" t="s">
        <v>30</v>
      </c>
      <c r="C11" t="s">
        <v>34</v>
      </c>
      <c r="D11" s="1">
        <v>287</v>
      </c>
      <c r="E11" t="s">
        <v>40</v>
      </c>
      <c r="F11" s="6">
        <f t="shared" si="0"/>
        <v>1</v>
      </c>
      <c r="G11" s="2">
        <f t="shared" si="1"/>
        <v>143.5</v>
      </c>
      <c r="J11" s="1"/>
    </row>
    <row r="12" spans="2:10">
      <c r="B12" t="s">
        <v>37</v>
      </c>
      <c r="C12" t="s">
        <v>32</v>
      </c>
      <c r="D12" s="1">
        <v>209</v>
      </c>
      <c r="E12" t="s">
        <v>40</v>
      </c>
      <c r="F12" s="6"/>
      <c r="G12" s="2">
        <f t="shared" si="1"/>
        <v>104.5</v>
      </c>
      <c r="J12" s="1"/>
    </row>
    <row r="13" spans="2:10">
      <c r="B13" t="s">
        <v>37</v>
      </c>
      <c r="C13" t="s">
        <v>12</v>
      </c>
      <c r="D13" s="1">
        <v>172</v>
      </c>
      <c r="E13" t="s">
        <v>40</v>
      </c>
      <c r="F13" s="6" t="str">
        <f t="shared" si="0"/>
        <v xml:space="preserve"> </v>
      </c>
      <c r="G13" s="2">
        <f t="shared" si="1"/>
        <v>86</v>
      </c>
      <c r="J13" s="1"/>
    </row>
    <row r="14" spans="2:10">
      <c r="B14" t="s">
        <v>30</v>
      </c>
      <c r="C14" t="s">
        <v>34</v>
      </c>
      <c r="D14" s="1">
        <v>559</v>
      </c>
      <c r="E14" t="s">
        <v>40</v>
      </c>
      <c r="F14" s="6">
        <f t="shared" si="0"/>
        <v>1</v>
      </c>
      <c r="G14" s="2">
        <f t="shared" si="1"/>
        <v>279.5</v>
      </c>
      <c r="J14" s="1"/>
    </row>
    <row r="15" spans="2:10">
      <c r="B15" t="s">
        <v>29</v>
      </c>
      <c r="C15" t="s">
        <v>10</v>
      </c>
      <c r="D15" s="1">
        <v>236</v>
      </c>
      <c r="E15" t="s">
        <v>41</v>
      </c>
      <c r="F15" s="6" t="str">
        <f t="shared" si="0"/>
        <v xml:space="preserve"> </v>
      </c>
      <c r="G15" s="2">
        <f t="shared" si="1"/>
        <v>118</v>
      </c>
      <c r="J15" s="1"/>
    </row>
    <row r="16" spans="2:10">
      <c r="B16" t="s">
        <v>29</v>
      </c>
      <c r="C16" t="s">
        <v>10</v>
      </c>
      <c r="D16" s="1">
        <v>491</v>
      </c>
      <c r="E16" t="s">
        <v>41</v>
      </c>
      <c r="F16" s="6">
        <f t="shared" si="0"/>
        <v>1</v>
      </c>
      <c r="G16" s="2">
        <f t="shared" si="1"/>
        <v>245.5</v>
      </c>
      <c r="J16" s="1"/>
    </row>
    <row r="17" spans="2:10">
      <c r="B17" t="s">
        <v>29</v>
      </c>
      <c r="C17" t="s">
        <v>7</v>
      </c>
      <c r="D17" s="1">
        <v>145</v>
      </c>
      <c r="E17" t="s">
        <v>42</v>
      </c>
      <c r="F17" s="6" t="str">
        <f t="shared" si="0"/>
        <v xml:space="preserve"> </v>
      </c>
      <c r="G17" s="2">
        <f t="shared" si="1"/>
        <v>72.5</v>
      </c>
      <c r="J17" s="1"/>
    </row>
    <row r="18" spans="2:10">
      <c r="B18" t="s">
        <v>30</v>
      </c>
      <c r="C18" t="s">
        <v>36</v>
      </c>
      <c r="D18" s="1">
        <v>594</v>
      </c>
      <c r="E18" t="s">
        <v>42</v>
      </c>
      <c r="F18" s="6">
        <f t="shared" si="0"/>
        <v>1</v>
      </c>
      <c r="G18" s="2">
        <f t="shared" si="1"/>
        <v>297</v>
      </c>
      <c r="J18" s="1"/>
    </row>
    <row r="19" spans="2:10">
      <c r="B19" t="s">
        <v>35</v>
      </c>
      <c r="C19" t="s">
        <v>39</v>
      </c>
      <c r="D19" s="1">
        <v>555</v>
      </c>
      <c r="E19" t="s">
        <v>41</v>
      </c>
      <c r="F19" s="6">
        <f t="shared" si="0"/>
        <v>1</v>
      </c>
      <c r="G19" s="2">
        <f t="shared" si="1"/>
        <v>277.5</v>
      </c>
      <c r="J19" s="1"/>
    </row>
    <row r="20" spans="2:10">
      <c r="B20" t="s">
        <v>35</v>
      </c>
      <c r="C20" t="s">
        <v>39</v>
      </c>
      <c r="D20" s="1">
        <v>570</v>
      </c>
      <c r="E20" t="s">
        <v>40</v>
      </c>
      <c r="F20" s="6">
        <f t="shared" si="0"/>
        <v>1</v>
      </c>
      <c r="G20" s="2">
        <f t="shared" si="1"/>
        <v>285</v>
      </c>
      <c r="J20" s="1"/>
    </row>
    <row r="21" spans="2:10">
      <c r="B21" t="s">
        <v>37</v>
      </c>
      <c r="C21" t="s">
        <v>32</v>
      </c>
      <c r="D21" s="1">
        <v>434</v>
      </c>
      <c r="E21" t="s">
        <v>40</v>
      </c>
      <c r="F21" s="6">
        <f t="shared" si="0"/>
        <v>1</v>
      </c>
      <c r="G21" s="2">
        <f t="shared" si="1"/>
        <v>217</v>
      </c>
      <c r="J21" s="1"/>
    </row>
    <row r="22" spans="2:10">
      <c r="B22" t="s">
        <v>37</v>
      </c>
      <c r="C22" t="s">
        <v>12</v>
      </c>
      <c r="D22" s="1">
        <v>527</v>
      </c>
      <c r="E22" t="s">
        <v>40</v>
      </c>
      <c r="F22" s="6">
        <f t="shared" si="0"/>
        <v>1</v>
      </c>
      <c r="G22" s="2">
        <f t="shared" si="1"/>
        <v>263.5</v>
      </c>
      <c r="J22" s="1"/>
    </row>
    <row r="23" spans="2:10">
      <c r="B23" t="s">
        <v>37</v>
      </c>
      <c r="C23" t="s">
        <v>12</v>
      </c>
      <c r="D23" s="1">
        <v>583</v>
      </c>
      <c r="E23" t="s">
        <v>40</v>
      </c>
      <c r="F23" s="6">
        <f t="shared" si="0"/>
        <v>1</v>
      </c>
      <c r="G23" s="2">
        <f t="shared" si="1"/>
        <v>291.5</v>
      </c>
      <c r="J23" s="1"/>
    </row>
    <row r="24" spans="2:10">
      <c r="B24" t="s">
        <v>38</v>
      </c>
      <c r="C24" t="s">
        <v>33</v>
      </c>
      <c r="D24" s="1">
        <v>157</v>
      </c>
      <c r="E24" t="s">
        <v>41</v>
      </c>
      <c r="F24" s="6" t="str">
        <f t="shared" si="0"/>
        <v xml:space="preserve"> </v>
      </c>
      <c r="G24" s="2">
        <f t="shared" si="1"/>
        <v>78.5</v>
      </c>
      <c r="J24" s="1"/>
    </row>
    <row r="25" spans="2:10">
      <c r="B25" t="s">
        <v>30</v>
      </c>
      <c r="C25" t="s">
        <v>36</v>
      </c>
      <c r="D25" s="1">
        <v>127</v>
      </c>
      <c r="E25" t="s">
        <v>42</v>
      </c>
      <c r="F25" s="6" t="str">
        <f t="shared" si="0"/>
        <v xml:space="preserve"> </v>
      </c>
      <c r="G25" s="2">
        <f t="shared" si="1"/>
        <v>63.5</v>
      </c>
      <c r="J25" s="1"/>
    </row>
    <row r="26" spans="2:10">
      <c r="B26" t="s">
        <v>38</v>
      </c>
      <c r="C26" t="s">
        <v>33</v>
      </c>
      <c r="D26" s="1">
        <v>556</v>
      </c>
      <c r="E26" t="s">
        <v>42</v>
      </c>
      <c r="F26" s="6">
        <f t="shared" si="0"/>
        <v>1</v>
      </c>
      <c r="G26" s="2">
        <f t="shared" si="1"/>
        <v>278</v>
      </c>
      <c r="J26" s="1"/>
    </row>
  </sheetData>
  <conditionalFormatting sqref="D4:D26">
    <cfRule type="cellIs" dxfId="3" priority="7" operator="greaterThan">
      <formula>400</formula>
    </cfRule>
  </conditionalFormatting>
  <conditionalFormatting sqref="H4:K26 B4:B26">
    <cfRule type="containsText" dxfId="2" priority="6" operator="containsText" text="Jones Ltd">
      <formula>NOT(ISERROR(SEARCH("Jones Ltd",B4)))</formula>
    </cfRule>
  </conditionalFormatting>
  <conditionalFormatting sqref="F4:F26">
    <cfRule type="dataBar" priority="2">
      <dataBar>
        <cfvo type="min" val="0"/>
        <cfvo type="max" val="0"/>
        <color rgb="FF638EC6"/>
      </dataBar>
    </cfRule>
  </conditionalFormatting>
  <conditionalFormatting sqref="G4:G26">
    <cfRule type="dataBar" priority="1">
      <dataBar>
        <cfvo type="min" val="0"/>
        <cfvo type="max" val="0"/>
        <color rgb="FF63C384"/>
      </dataBar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A2" sqref="A2"/>
    </sheetView>
  </sheetViews>
  <sheetFormatPr defaultRowHeight="15"/>
  <cols>
    <col min="12" max="12" width="11.5703125" customWidth="1"/>
  </cols>
  <sheetData>
    <row r="1" spans="1:12">
      <c r="A1" s="9" t="s">
        <v>51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52</v>
      </c>
      <c r="I1" s="13" t="s">
        <v>61</v>
      </c>
      <c r="J1" s="13"/>
      <c r="K1" s="13"/>
      <c r="L1" s="13"/>
    </row>
    <row r="2" spans="1:12">
      <c r="A2" s="8" t="str">
        <f>"=Apple"</f>
        <v>=Apple</v>
      </c>
      <c r="B2" s="8" t="s">
        <v>56</v>
      </c>
      <c r="C2" s="8"/>
      <c r="D2" s="8"/>
      <c r="E2" s="8"/>
      <c r="F2" s="8" t="s">
        <v>57</v>
      </c>
      <c r="I2" s="13"/>
      <c r="J2" s="13"/>
      <c r="K2" s="13"/>
      <c r="L2" s="13"/>
    </row>
    <row r="3" spans="1:12">
      <c r="A3" s="10" t="str">
        <f>"=Pear"</f>
        <v>=Pear</v>
      </c>
      <c r="B3" s="10"/>
      <c r="C3" s="10"/>
      <c r="D3" s="10"/>
      <c r="E3" s="10"/>
      <c r="F3" s="10"/>
      <c r="I3" s="13"/>
      <c r="J3" s="13"/>
      <c r="K3" s="13"/>
      <c r="L3" s="13"/>
    </row>
    <row r="4" spans="1:12">
      <c r="A4" s="9" t="s">
        <v>51</v>
      </c>
      <c r="B4" s="9" t="s">
        <v>52</v>
      </c>
      <c r="C4" s="9" t="s">
        <v>53</v>
      </c>
      <c r="D4" s="9" t="s">
        <v>54</v>
      </c>
      <c r="E4" s="9" t="s">
        <v>55</v>
      </c>
      <c r="F4" s="7"/>
      <c r="H4">
        <f>DCOUNT(A4:E10,"Age",A1:F2)</f>
        <v>2</v>
      </c>
      <c r="I4" s="13"/>
      <c r="J4" s="13"/>
      <c r="K4" s="13"/>
      <c r="L4" s="13"/>
    </row>
    <row r="5" spans="1:12">
      <c r="A5" s="10" t="s">
        <v>58</v>
      </c>
      <c r="B5" s="10">
        <v>18</v>
      </c>
      <c r="C5" s="10">
        <v>20</v>
      </c>
      <c r="D5" s="10">
        <v>14</v>
      </c>
      <c r="E5" s="10">
        <v>105</v>
      </c>
      <c r="F5" s="7"/>
    </row>
    <row r="6" spans="1:12" ht="15" customHeight="1">
      <c r="A6" s="8" t="s">
        <v>59</v>
      </c>
      <c r="B6" s="8">
        <v>12</v>
      </c>
      <c r="C6" s="8">
        <v>12</v>
      </c>
      <c r="D6" s="8">
        <v>10</v>
      </c>
      <c r="E6" s="8">
        <v>96</v>
      </c>
      <c r="F6" s="7"/>
      <c r="H6">
        <f>DCOUNTA(A4:E10,"Profit",A1:F2)</f>
        <v>1</v>
      </c>
      <c r="I6" s="13" t="s">
        <v>62</v>
      </c>
      <c r="J6" s="13"/>
      <c r="K6" s="13"/>
      <c r="L6" s="13"/>
    </row>
    <row r="7" spans="1:12">
      <c r="A7" s="10" t="s">
        <v>60</v>
      </c>
      <c r="B7" s="10">
        <v>13</v>
      </c>
      <c r="C7" s="10">
        <v>14</v>
      </c>
      <c r="D7" s="10">
        <v>9</v>
      </c>
      <c r="E7" s="10">
        <v>105</v>
      </c>
      <c r="F7" s="7"/>
      <c r="I7" s="13"/>
      <c r="J7" s="13"/>
      <c r="K7" s="13"/>
      <c r="L7" s="13"/>
    </row>
    <row r="8" spans="1:12">
      <c r="A8" s="8" t="s">
        <v>58</v>
      </c>
      <c r="B8" s="8">
        <v>14</v>
      </c>
      <c r="C8" s="8">
        <v>15</v>
      </c>
      <c r="D8" s="8">
        <v>10</v>
      </c>
      <c r="E8" s="8"/>
      <c r="F8" s="7"/>
      <c r="I8" s="13"/>
      <c r="J8" s="13"/>
      <c r="K8" s="13"/>
      <c r="L8" s="13"/>
    </row>
    <row r="9" spans="1:12">
      <c r="A9" s="10" t="s">
        <v>59</v>
      </c>
      <c r="B9" s="10">
        <v>9</v>
      </c>
      <c r="C9" s="10">
        <v>8</v>
      </c>
      <c r="D9" s="10">
        <v>8</v>
      </c>
      <c r="E9" s="10">
        <v>76.8</v>
      </c>
      <c r="F9" s="7"/>
      <c r="I9" s="13"/>
      <c r="J9" s="13"/>
      <c r="K9" s="13"/>
      <c r="L9" s="13"/>
    </row>
    <row r="10" spans="1:12">
      <c r="A10" s="8" t="s">
        <v>58</v>
      </c>
      <c r="B10" s="8">
        <v>11</v>
      </c>
      <c r="C10" s="8">
        <v>9</v>
      </c>
      <c r="D10" s="8">
        <v>6</v>
      </c>
      <c r="E10" s="8">
        <v>45</v>
      </c>
      <c r="F10" s="7"/>
    </row>
    <row r="13" spans="1:12">
      <c r="H13">
        <f>DCOUNT(A4:E10,C1,A1:F2)</f>
        <v>2</v>
      </c>
    </row>
    <row r="16" spans="1:12" ht="42.75" customHeight="1"/>
  </sheetData>
  <mergeCells count="2">
    <mergeCell ref="I1:L4"/>
    <mergeCell ref="I6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Average</vt:lpstr>
      <vt:lpstr>Absolute</vt:lpstr>
      <vt:lpstr>Subtotal</vt:lpstr>
      <vt:lpstr>If</vt:lpstr>
      <vt:lpstr>data validation</vt:lpstr>
      <vt:lpstr>countif</vt:lpstr>
      <vt:lpstr>conditional formatting</vt:lpstr>
      <vt:lpstr>DCOUNT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Webb</dc:creator>
  <cp:lastModifiedBy>David Webb</cp:lastModifiedBy>
  <dcterms:created xsi:type="dcterms:W3CDTF">2009-06-04T12:41:04Z</dcterms:created>
  <dcterms:modified xsi:type="dcterms:W3CDTF">2009-06-05T07:22:37Z</dcterms:modified>
</cp:coreProperties>
</file>